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600" yWindow="60" windowWidth="17400" windowHeight="10995"/>
  </bookViews>
  <sheets>
    <sheet name="Sayfa1" sheetId="1" r:id="rId1"/>
    <sheet name="Sayfa2" sheetId="2" r:id="rId2"/>
    <sheet name="Sayfa3" sheetId="3" r:id="rId3"/>
  </sheets>
  <calcPr calcId="144525"/>
</workbook>
</file>

<file path=xl/calcChain.xml><?xml version="1.0" encoding="utf-8"?>
<calcChain xmlns="http://schemas.openxmlformats.org/spreadsheetml/2006/main">
  <c r="B15" i="1"/>
  <c r="B18" s="1"/>
  <c r="B21" s="1"/>
  <c r="B5"/>
  <c r="B29" l="1"/>
  <c r="B27"/>
  <c r="B25"/>
  <c r="B30"/>
  <c r="B28"/>
  <c r="B26"/>
  <c r="C29"/>
  <c r="E29" s="1"/>
  <c r="E26"/>
  <c r="D28" l="1"/>
  <c r="C28"/>
  <c r="D27"/>
  <c r="C27"/>
  <c r="D30"/>
  <c r="C30"/>
  <c r="B31"/>
  <c r="E25"/>
  <c r="E28" l="1"/>
  <c r="E30"/>
  <c r="C31"/>
  <c r="D31"/>
  <c r="E27"/>
  <c r="E31" l="1"/>
</calcChain>
</file>

<file path=xl/sharedStrings.xml><?xml version="1.0" encoding="utf-8"?>
<sst xmlns="http://schemas.openxmlformats.org/spreadsheetml/2006/main" count="35" uniqueCount="35">
  <si>
    <t>HESAPLAMADA BAZ ALINAN KATSAYILAR</t>
  </si>
  <si>
    <t>Aylıklar için Belirlenen Katsayı</t>
  </si>
  <si>
    <t>Gündüz Öğretimi Göstergesi</t>
  </si>
  <si>
    <t>İkisinin Çarpımından Bulunan Ek Ders Ücreti</t>
  </si>
  <si>
    <t>BELİRLENECEK OLAN 1 DERS SAATİ ÜCRETİ</t>
  </si>
  <si>
    <t>En Az 1/6</t>
  </si>
  <si>
    <t>En Çok 1/4</t>
  </si>
  <si>
    <t>Belirlediğiniz Ders saati Ücretini Giriniz</t>
  </si>
  <si>
    <t>Kulüpte Kalacağı Günlük Ders Saati</t>
  </si>
  <si>
    <t>Taban Ücret 1/6 Oranda</t>
  </si>
  <si>
    <t>Tavan Ücret 1/4 Oranda</t>
  </si>
  <si>
    <t>Belirlenen Günlük Ücret</t>
  </si>
  <si>
    <t>Aylık İşgünü Sayısı</t>
  </si>
  <si>
    <t>Belirlenen Aylık Ücret</t>
  </si>
  <si>
    <t>Kulübe Katılan Çocuk Sayısı</t>
  </si>
  <si>
    <t>Toplam Aylık Kulüp Bütçesi</t>
  </si>
  <si>
    <t>Ücretin Dağılımı</t>
  </si>
  <si>
    <t>Brüt</t>
  </si>
  <si>
    <t>KESİNTİLER</t>
  </si>
  <si>
    <t>Gelir Vergisi 
(Stopaj)</t>
  </si>
  <si>
    <t>Damga Vergisi
%0,0759</t>
  </si>
  <si>
    <t>Net Ele Geçen</t>
  </si>
  <si>
    <t>TOPLAM</t>
  </si>
  <si>
    <t>&lt;- Sadece Ocak ve Temmuz Aylarında Değiştirilecek</t>
  </si>
  <si>
    <t>&lt;- Sizin Belirlediğiniz Ders Saati Ücreti</t>
  </si>
  <si>
    <t>&lt;- Günlük Kulüp Etkinlik Saatini Giriniz</t>
  </si>
  <si>
    <t>&lt;- Bir Aylık İş Gününü Giriniz</t>
  </si>
  <si>
    <t>&lt;- Kulübe Katılacak Çocuk Sayısını Giriniz</t>
  </si>
  <si>
    <t>Temel Giderler ( Materyal Alımı, Beslenme, Sgk Prim ve Okulun Diğer Giderleri ) %34</t>
  </si>
  <si>
    <t>İl/İlçe Milli Eğitim Müdürlüğü Payı %3</t>
  </si>
  <si>
    <t>Kulüp Yönetim Kurulu Başkanı ve Üyesi %12</t>
  </si>
  <si>
    <t>Öğretmen, Ustaöğretici ve Koordinatör Öğretmen %45</t>
  </si>
  <si>
    <t>Yazışma-Muhasebe Personeline %2</t>
  </si>
  <si>
    <t>Temizlik-Bakım işleri Personeline %4</t>
  </si>
  <si>
    <t>KIZILIRMAK ANAOKULU ÇOCUK KULÜBÜ HESAPLAMA TABLOSU</t>
  </si>
</sst>
</file>

<file path=xl/styles.xml><?xml version="1.0" encoding="utf-8"?>
<styleSheet xmlns="http://schemas.openxmlformats.org/spreadsheetml/2006/main">
  <numFmts count="2">
    <numFmt numFmtId="164" formatCode="#,##0.000000"/>
    <numFmt numFmtId="165" formatCode="#,##0.0000000"/>
  </numFmts>
  <fonts count="3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2" borderId="0" xfId="0" applyFill="1" applyAlignment="1">
      <alignment vertical="center"/>
    </xf>
    <xf numFmtId="164" fontId="0" fillId="2" borderId="1" xfId="0" applyNumberFormat="1" applyFill="1" applyBorder="1" applyAlignment="1">
      <alignment vertical="center"/>
    </xf>
    <xf numFmtId="165" fontId="0" fillId="2" borderId="1" xfId="0" applyNumberFormat="1" applyFill="1" applyBorder="1" applyAlignment="1">
      <alignment vertical="center"/>
    </xf>
    <xf numFmtId="4" fontId="0" fillId="2" borderId="1" xfId="0" applyNumberFormat="1" applyFill="1" applyBorder="1" applyAlignment="1">
      <alignment vertical="center"/>
    </xf>
    <xf numFmtId="4" fontId="1" fillId="2" borderId="1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2" borderId="4" xfId="0" applyFill="1" applyBorder="1" applyAlignment="1">
      <alignment vertical="center"/>
    </xf>
    <xf numFmtId="0" fontId="0" fillId="2" borderId="5" xfId="0" applyFill="1" applyBorder="1" applyAlignment="1">
      <alignment vertical="center"/>
    </xf>
    <xf numFmtId="0" fontId="0" fillId="2" borderId="6" xfId="0" applyFill="1" applyBorder="1" applyAlignment="1">
      <alignment horizontal="right" vertical="center"/>
    </xf>
    <xf numFmtId="0" fontId="0" fillId="2" borderId="0" xfId="0" applyFill="1" applyBorder="1" applyAlignment="1">
      <alignment vertical="center"/>
    </xf>
    <xf numFmtId="0" fontId="0" fillId="2" borderId="7" xfId="0" applyFill="1" applyBorder="1" applyAlignment="1">
      <alignment vertical="center"/>
    </xf>
    <xf numFmtId="0" fontId="0" fillId="2" borderId="8" xfId="0" applyFill="1" applyBorder="1" applyAlignment="1">
      <alignment vertical="center"/>
    </xf>
    <xf numFmtId="0" fontId="1" fillId="2" borderId="6" xfId="0" applyFont="1" applyFill="1" applyBorder="1" applyAlignment="1">
      <alignment horizontal="right" vertical="center"/>
    </xf>
    <xf numFmtId="0" fontId="2" fillId="2" borderId="12" xfId="0" applyFont="1" applyFill="1" applyBorder="1" applyAlignment="1">
      <alignment horizontal="right" vertical="center"/>
    </xf>
    <xf numFmtId="4" fontId="1" fillId="2" borderId="13" xfId="0" applyNumberFormat="1" applyFont="1" applyFill="1" applyBorder="1" applyAlignment="1">
      <alignment vertical="center"/>
    </xf>
    <xf numFmtId="4" fontId="0" fillId="2" borderId="11" xfId="0" applyNumberFormat="1" applyFill="1" applyBorder="1" applyAlignment="1">
      <alignment vertical="center"/>
    </xf>
    <xf numFmtId="4" fontId="0" fillId="3" borderId="1" xfId="0" applyNumberFormat="1" applyFill="1" applyBorder="1" applyAlignment="1">
      <alignment vertical="center"/>
    </xf>
    <xf numFmtId="4" fontId="1" fillId="2" borderId="14" xfId="0" applyNumberFormat="1" applyFont="1" applyFill="1" applyBorder="1" applyAlignment="1">
      <alignment vertical="center"/>
    </xf>
    <xf numFmtId="164" fontId="1" fillId="2" borderId="1" xfId="0" applyNumberFormat="1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0" fillId="2" borderId="6" xfId="0" applyFill="1" applyBorder="1" applyAlignment="1">
      <alignment horizontal="right" vertical="center" wrapText="1"/>
    </xf>
    <xf numFmtId="0" fontId="1" fillId="2" borderId="15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0" fillId="2" borderId="4" xfId="0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90"/>
  <sheetViews>
    <sheetView tabSelected="1" workbookViewId="0">
      <selection activeCell="G18" sqref="G18"/>
    </sheetView>
  </sheetViews>
  <sheetFormatPr defaultRowHeight="15"/>
  <cols>
    <col min="1" max="1" width="40.140625" style="1" bestFit="1" customWidth="1"/>
    <col min="2" max="2" width="16.140625" style="1" customWidth="1"/>
    <col min="3" max="5" width="18.28515625" style="1" customWidth="1"/>
    <col min="6" max="16384" width="9.140625" style="1"/>
  </cols>
  <sheetData>
    <row r="1" spans="1:5" ht="15.75" thickBot="1">
      <c r="A1" s="28" t="s">
        <v>34</v>
      </c>
      <c r="B1" s="28"/>
      <c r="C1" s="28"/>
      <c r="D1" s="28"/>
      <c r="E1" s="28"/>
    </row>
    <row r="2" spans="1:5" ht="15.75" thickTop="1">
      <c r="A2" s="26" t="s">
        <v>0</v>
      </c>
      <c r="B2" s="27"/>
      <c r="C2" s="7"/>
      <c r="D2" s="7"/>
      <c r="E2" s="8"/>
    </row>
    <row r="3" spans="1:5">
      <c r="A3" s="9" t="s">
        <v>1</v>
      </c>
      <c r="B3" s="19">
        <v>7.6997999999999997E-2</v>
      </c>
      <c r="C3" s="22" t="s">
        <v>23</v>
      </c>
      <c r="D3" s="23"/>
      <c r="E3" s="24"/>
    </row>
    <row r="4" spans="1:5">
      <c r="A4" s="9" t="s">
        <v>2</v>
      </c>
      <c r="B4" s="5">
        <v>140</v>
      </c>
      <c r="C4" s="22"/>
      <c r="D4" s="23"/>
      <c r="E4" s="24"/>
    </row>
    <row r="5" spans="1:5">
      <c r="A5" s="9" t="s">
        <v>3</v>
      </c>
      <c r="B5" s="2">
        <f>B3*B4</f>
        <v>10.779719999999999</v>
      </c>
      <c r="C5" s="10"/>
      <c r="D5" s="10"/>
      <c r="E5" s="11"/>
    </row>
    <row r="6" spans="1:5" ht="14.25" customHeight="1">
      <c r="A6" s="12"/>
      <c r="B6" s="10"/>
      <c r="C6" s="10"/>
      <c r="D6" s="10"/>
      <c r="E6" s="11"/>
    </row>
    <row r="7" spans="1:5">
      <c r="A7" s="29" t="s">
        <v>4</v>
      </c>
      <c r="B7" s="30"/>
      <c r="C7" s="10"/>
      <c r="D7" s="10"/>
      <c r="E7" s="11"/>
    </row>
    <row r="8" spans="1:5">
      <c r="A8" s="9" t="s">
        <v>5</v>
      </c>
      <c r="B8" s="3">
        <v>1.79179</v>
      </c>
      <c r="C8" s="10"/>
      <c r="D8" s="10"/>
      <c r="E8" s="11"/>
    </row>
    <row r="9" spans="1:5">
      <c r="A9" s="9" t="s">
        <v>6</v>
      </c>
      <c r="B9" s="3">
        <v>2.6876850000000001</v>
      </c>
      <c r="C9" s="10"/>
      <c r="D9" s="10"/>
      <c r="E9" s="11"/>
    </row>
    <row r="10" spans="1:5">
      <c r="A10" s="13" t="s">
        <v>7</v>
      </c>
      <c r="B10" s="5">
        <v>2.15</v>
      </c>
      <c r="C10" s="22" t="s">
        <v>24</v>
      </c>
      <c r="D10" s="23"/>
      <c r="E10" s="24"/>
    </row>
    <row r="11" spans="1:5" ht="14.25" customHeight="1">
      <c r="A11" s="12"/>
      <c r="B11" s="10"/>
      <c r="C11" s="10"/>
      <c r="D11" s="10"/>
      <c r="E11" s="11"/>
    </row>
    <row r="12" spans="1:5">
      <c r="A12" s="13" t="s">
        <v>8</v>
      </c>
      <c r="B12" s="5">
        <v>3</v>
      </c>
      <c r="C12" s="22" t="s">
        <v>25</v>
      </c>
      <c r="D12" s="23"/>
      <c r="E12" s="24"/>
    </row>
    <row r="13" spans="1:5">
      <c r="A13" s="9" t="s">
        <v>9</v>
      </c>
      <c r="B13" s="3">
        <v>5.3753700000000002</v>
      </c>
      <c r="C13" s="10"/>
      <c r="D13" s="10"/>
      <c r="E13" s="11"/>
    </row>
    <row r="14" spans="1:5">
      <c r="A14" s="9" t="s">
        <v>10</v>
      </c>
      <c r="B14" s="3">
        <v>8.0630550000000003</v>
      </c>
      <c r="C14" s="10"/>
      <c r="D14" s="10"/>
      <c r="E14" s="11"/>
    </row>
    <row r="15" spans="1:5">
      <c r="A15" s="13" t="s">
        <v>11</v>
      </c>
      <c r="B15" s="5">
        <f>B12*B10</f>
        <v>6.4499999999999993</v>
      </c>
      <c r="C15" s="10"/>
      <c r="D15" s="10"/>
      <c r="E15" s="11"/>
    </row>
    <row r="16" spans="1:5" ht="14.25" customHeight="1">
      <c r="A16" s="12"/>
      <c r="B16" s="10"/>
      <c r="C16" s="10"/>
      <c r="D16" s="10"/>
      <c r="E16" s="11"/>
    </row>
    <row r="17" spans="1:5">
      <c r="A17" s="13" t="s">
        <v>12</v>
      </c>
      <c r="B17" s="5">
        <v>12</v>
      </c>
      <c r="C17" s="20" t="s">
        <v>26</v>
      </c>
      <c r="D17" s="10"/>
      <c r="E17" s="11"/>
    </row>
    <row r="18" spans="1:5">
      <c r="A18" s="13" t="s">
        <v>13</v>
      </c>
      <c r="B18" s="5">
        <f>B17*B15</f>
        <v>77.399999999999991</v>
      </c>
      <c r="C18" s="10"/>
      <c r="D18" s="10"/>
      <c r="E18" s="11"/>
    </row>
    <row r="19" spans="1:5" ht="14.25" customHeight="1">
      <c r="A19" s="12"/>
      <c r="B19" s="10"/>
      <c r="C19" s="10"/>
      <c r="D19" s="10"/>
      <c r="E19" s="11"/>
    </row>
    <row r="20" spans="1:5">
      <c r="A20" s="13" t="s">
        <v>14</v>
      </c>
      <c r="B20" s="5">
        <v>18</v>
      </c>
      <c r="C20" s="20" t="s">
        <v>27</v>
      </c>
      <c r="D20" s="10"/>
      <c r="E20" s="11"/>
    </row>
    <row r="21" spans="1:5">
      <c r="A21" s="13" t="s">
        <v>15</v>
      </c>
      <c r="B21" s="5">
        <f>B20*B18</f>
        <v>1393.1999999999998</v>
      </c>
      <c r="C21" s="10"/>
      <c r="D21" s="10"/>
      <c r="E21" s="11"/>
    </row>
    <row r="22" spans="1:5" ht="14.25" customHeight="1">
      <c r="A22" s="12"/>
      <c r="B22" s="10"/>
      <c r="C22" s="10"/>
      <c r="D22" s="10"/>
      <c r="E22" s="11"/>
    </row>
    <row r="23" spans="1:5">
      <c r="A23" s="29" t="s">
        <v>16</v>
      </c>
      <c r="B23" s="30" t="s">
        <v>17</v>
      </c>
      <c r="C23" s="30" t="s">
        <v>18</v>
      </c>
      <c r="D23" s="30"/>
      <c r="E23" s="31" t="s">
        <v>21</v>
      </c>
    </row>
    <row r="24" spans="1:5" ht="30">
      <c r="A24" s="29"/>
      <c r="B24" s="30"/>
      <c r="C24" s="6" t="s">
        <v>19</v>
      </c>
      <c r="D24" s="6" t="s">
        <v>20</v>
      </c>
      <c r="E24" s="32"/>
    </row>
    <row r="25" spans="1:5" ht="30">
      <c r="A25" s="21" t="s">
        <v>28</v>
      </c>
      <c r="B25" s="4">
        <f>B21*0.34</f>
        <v>473.68799999999999</v>
      </c>
      <c r="C25" s="17"/>
      <c r="D25" s="17"/>
      <c r="E25" s="16">
        <f>B25</f>
        <v>473.68799999999999</v>
      </c>
    </row>
    <row r="26" spans="1:5">
      <c r="A26" s="9" t="s">
        <v>29</v>
      </c>
      <c r="B26" s="4">
        <f>B21*0.03</f>
        <v>41.795999999999992</v>
      </c>
      <c r="C26" s="17"/>
      <c r="D26" s="17"/>
      <c r="E26" s="16">
        <f>B26</f>
        <v>41.795999999999992</v>
      </c>
    </row>
    <row r="27" spans="1:5">
      <c r="A27" s="9" t="s">
        <v>30</v>
      </c>
      <c r="B27" s="4">
        <f>B21*0.12</f>
        <v>167.18399999999997</v>
      </c>
      <c r="C27" s="4">
        <f>B27*0.15</f>
        <v>25.077599999999993</v>
      </c>
      <c r="D27" s="4">
        <f>B27*7.59/1000</f>
        <v>1.2689265599999997</v>
      </c>
      <c r="E27" s="16">
        <f>B27-C27-D27</f>
        <v>140.83747343999997</v>
      </c>
    </row>
    <row r="28" spans="1:5" ht="30">
      <c r="A28" s="21" t="s">
        <v>31</v>
      </c>
      <c r="B28" s="4">
        <f>B21*45/100</f>
        <v>626.93999999999994</v>
      </c>
      <c r="C28" s="4">
        <f>B28*0.15</f>
        <v>94.040999999999983</v>
      </c>
      <c r="D28" s="4">
        <f>B28*7.59/1000</f>
        <v>4.7584745999999996</v>
      </c>
      <c r="E28" s="16">
        <f>B28-C28-D28</f>
        <v>528.1405254</v>
      </c>
    </row>
    <row r="29" spans="1:5">
      <c r="A29" s="9" t="s">
        <v>32</v>
      </c>
      <c r="B29" s="4">
        <f>B21*0.02</f>
        <v>27.863999999999997</v>
      </c>
      <c r="C29" s="4">
        <f>B29/1.18*0.2</f>
        <v>4.7227118644067794</v>
      </c>
      <c r="D29" s="17"/>
      <c r="E29" s="16">
        <f>B29-C29</f>
        <v>23.141288135593218</v>
      </c>
    </row>
    <row r="30" spans="1:5">
      <c r="A30" s="9" t="s">
        <v>33</v>
      </c>
      <c r="B30" s="4">
        <f>B21*0.04</f>
        <v>55.727999999999994</v>
      </c>
      <c r="C30" s="4">
        <f>B30*0.15</f>
        <v>8.3591999999999995</v>
      </c>
      <c r="D30" s="4">
        <f>B30*7.59/1000</f>
        <v>0.42297551999999994</v>
      </c>
      <c r="E30" s="16">
        <f t="shared" ref="E30" si="0">B30-C30-D30</f>
        <v>46.945824479999992</v>
      </c>
    </row>
    <row r="31" spans="1:5" ht="18" customHeight="1" thickBot="1">
      <c r="A31" s="14" t="s">
        <v>22</v>
      </c>
      <c r="B31" s="15">
        <f>SUM(B25:B30)</f>
        <v>1393.1999999999998</v>
      </c>
      <c r="C31" s="15">
        <f>SUM(C27:C30)</f>
        <v>132.20051186440674</v>
      </c>
      <c r="D31" s="15">
        <f>SUM(D25:D30)</f>
        <v>6.4503766799999989</v>
      </c>
      <c r="E31" s="18">
        <f>SUM(E25:E30)</f>
        <v>1254.5491114555932</v>
      </c>
    </row>
    <row r="32" spans="1:5" ht="15.75" thickTop="1">
      <c r="A32" s="25"/>
      <c r="B32" s="25"/>
      <c r="C32" s="25"/>
      <c r="D32" s="25"/>
      <c r="E32" s="25"/>
    </row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</sheetData>
  <mergeCells count="11">
    <mergeCell ref="C12:E12"/>
    <mergeCell ref="A32:E32"/>
    <mergeCell ref="A2:B2"/>
    <mergeCell ref="A1:E1"/>
    <mergeCell ref="A7:B7"/>
    <mergeCell ref="C23:D23"/>
    <mergeCell ref="A23:A24"/>
    <mergeCell ref="B23:B24"/>
    <mergeCell ref="E23:E24"/>
    <mergeCell ref="C3:E4"/>
    <mergeCell ref="C10:E10"/>
  </mergeCells>
  <printOptions horizontalCentered="1"/>
  <pageMargins left="0.19685039370078741" right="0.19685039370078741" top="0.39370078740157483" bottom="0.3937007874015748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By NeC ® 2010 | Katilimsiz.Com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XP</dc:creator>
  <cp:lastModifiedBy>Casper</cp:lastModifiedBy>
  <cp:lastPrinted>2014-09-25T09:10:29Z</cp:lastPrinted>
  <dcterms:created xsi:type="dcterms:W3CDTF">2013-11-04T15:49:02Z</dcterms:created>
  <dcterms:modified xsi:type="dcterms:W3CDTF">2014-09-26T07:06:50Z</dcterms:modified>
</cp:coreProperties>
</file>